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1308" windowWidth="19440" windowHeight="11340"/>
  </bookViews>
  <sheets>
    <sheet name="HMG 2018 - 20. 11. 2017" sheetId="4" r:id="rId1"/>
    <sheet name="List1" sheetId="6" r:id="rId2"/>
  </sheets>
  <definedNames>
    <definedName name="_xlnm._FilterDatabase" localSheetId="0" hidden="1">'HMG 2018 - 20. 11. 2017'!$A$6:$AE$11</definedName>
    <definedName name="_Ref363218695" localSheetId="0">'HMG 2018 - 20. 11. 2017'!#REF!</definedName>
  </definedNames>
  <calcPr calcId="162913"/>
</workbook>
</file>

<file path=xl/calcChain.xml><?xml version="1.0" encoding="utf-8"?>
<calcChain xmlns="http://schemas.openxmlformats.org/spreadsheetml/2006/main">
  <c r="L7" i="4" l="1"/>
  <c r="J7" i="4" l="1"/>
  <c r="L9" i="4"/>
  <c r="J9" i="4" s="1"/>
  <c r="L8" i="4"/>
  <c r="J8" i="4" s="1"/>
  <c r="L10" i="4"/>
  <c r="J10" i="4" s="1"/>
  <c r="L11" i="4"/>
  <c r="J11" i="4" s="1"/>
  <c r="F13" i="6" l="1"/>
  <c r="G11" i="6" s="1"/>
  <c r="G12" i="6" l="1"/>
</calcChain>
</file>

<file path=xl/sharedStrings.xml><?xml version="1.0" encoding="utf-8"?>
<sst xmlns="http://schemas.openxmlformats.org/spreadsheetml/2006/main" count="196" uniqueCount="117">
  <si>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</si>
  <si>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</si>
  <si>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</si>
  <si>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</si>
  <si>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</si>
  <si>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</si>
  <si>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</si>
  <si>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</si>
  <si>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</si>
  <si>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</si>
  <si>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</si>
  <si>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</si>
  <si>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</si>
  <si>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</si>
  <si>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</si>
  <si>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</si>
  <si>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</si>
  <si>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</si>
  <si>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</si>
  <si>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</si>
  <si>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</si>
  <si>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</si>
  <si>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</si>
  <si>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</si>
  <si>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</si>
  <si>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</si>
  <si>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</si>
  <si>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</si>
  <si>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</si>
  <si>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</si>
  <si>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</si>
  <si>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</si>
  <si>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</si>
  <si>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</si>
  <si>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</si>
  <si>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</si>
  <si>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</si>
  <si>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</si>
  <si>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</si>
  <si>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</si>
  <si>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</si>
  <si>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</si>
  <si>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</si>
  <si>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</si>
  <si>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</si>
  <si>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</si>
  <si>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</si>
  <si>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</si>
  <si>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</si>
  <si>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</si>
  <si>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</si>
  <si>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</si>
  <si>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</si>
  <si>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</si>
  <si>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</si>
  <si>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</si>
  <si>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</si>
  <si>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</si>
  <si>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</si>
  <si>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</si>
  <si>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</si>
  <si>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</si>
  <si>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</si>
  <si>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</si>
  <si>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</si>
  <si>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</si>
  <si>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</si>
  <si>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</si>
  <si>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</si>
  <si>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</si>
  <si>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</si>
  <si>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</si>
  <si>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</si>
  <si>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</si>
  <si>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jednokolový</t>
  </si>
  <si>
    <t>Ano</t>
  </si>
  <si>
    <t>Ne</t>
  </si>
  <si>
    <t>Celková alokace (CZK)</t>
  </si>
  <si>
    <t>Z toho příspěvek Unie (CZK)</t>
  </si>
  <si>
    <t>Z toho národní spolufinancování (CZK)</t>
  </si>
  <si>
    <t>kolová</t>
  </si>
  <si>
    <t>NR</t>
  </si>
  <si>
    <t>IP 9a</t>
  </si>
  <si>
    <t>OP Z, OP PPR</t>
  </si>
  <si>
    <t>2.1 Zvýšení kvality a dostupnosti služeb vedoucí k sociální inkluzi</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</si>
  <si>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</si>
  <si>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</si>
  <si>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r>
      <t>Druh výzvy</t>
    </r>
    <r>
      <rPr>
        <b/>
        <vertAlign val="superscript"/>
        <sz val="10"/>
        <rFont val="Arial"/>
        <family val="2"/>
        <charset val="238"/>
      </rPr>
      <t xml:space="preserve"> </t>
    </r>
  </si>
  <si>
    <t>Datovým zdrojem pro definování datových položek Harmonogramu výzev na rok 2016 je MP monitorování a MP MS2014+.</t>
  </si>
  <si>
    <t>Rozvoj sociálních služeb II.</t>
  </si>
  <si>
    <t>Rozvoj sociálních služeb (SVL) II.</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</si>
  <si>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</si>
  <si>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</si>
  <si>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Plánovaná data udávají pouze měsíce</t>
  </si>
  <si>
    <t>Při přepočtu byl použit kurz 26,947  Kč za 1 EUR.</t>
  </si>
  <si>
    <t>Do správních obvodu ORP se SVL jde 70 % z alokací prioritní osy 2.</t>
  </si>
  <si>
    <t>Zdravotnické služby a péče o zdraví,  Sociální začleňování a boj s chudobou</t>
  </si>
  <si>
    <t>Sociální bydlení II.</t>
  </si>
  <si>
    <t>Pořízení bytů, bytových domů, nebytových prostor a jejich adaptace pro potřeby sociálního bydlení a pořízení nezbytného základního vybavení</t>
  </si>
  <si>
    <t>Osoby v bytové nouzi</t>
  </si>
  <si>
    <t>Obce, NNO, církve, církevní organizace</t>
  </si>
  <si>
    <t>Sociální začleňování a boj s chudobou</t>
  </si>
  <si>
    <t>OP Z, OP PPR, OP VVV</t>
  </si>
  <si>
    <t>Sociální bydlení (SVL) II.</t>
  </si>
  <si>
    <t>Energetické úspory v bytových domech III.</t>
  </si>
  <si>
    <t>IP 4c</t>
  </si>
  <si>
    <t>2.5 Snížení energetické náročnosti v sektoru bydlení</t>
  </si>
  <si>
    <t>průběžná</t>
  </si>
  <si>
    <t>Energeticky úsporná opatření na obálce budovy, výměna nebo instalace nových zdrojů tepla</t>
  </si>
  <si>
    <t>Majitelé a obyvatelé bytových domů, obyvatelé obcí a měst</t>
  </si>
  <si>
    <t>Území celé ČR mimo hl. m. Prahy</t>
  </si>
  <si>
    <t>NE</t>
  </si>
  <si>
    <t>Úspory energie</t>
  </si>
  <si>
    <t>NZÚ, PANEL 2013+, PRV, OP PPR, OP ŽP, OP PIK</t>
  </si>
  <si>
    <t>Harmonogram výzev pro IROP na rok 2018 (k 20.11.2017)</t>
  </si>
  <si>
    <t xml:space="preserve">Nákup objektů, zařízení a vybavení a stavební úpravy pro vybrané sociální služby:      Domovy se zvláštním režimem (komunitního typu podle nově nastavených standardů MPSV), Domovy pro osoby se zdravotním postižením, Chráněné bydlení, Osobní asistence, Denní stacionáře, Týdenní stacionáře, Azylové domy
</t>
  </si>
  <si>
    <t>Společenství vlastníků jednotek, bytová družstva jako správci bytových domů dle zákona č. 311/2013 Sb.; ostatní vlastníci bytových domů s výjimkou fyzických osob nepodnikajících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</si>
</sst>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6"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top style="thin">
        <color indexed="64"/>
      </top>
      <bottom/>
      <diagonal/>
    </border>
  </borders>
  <cellStyleXfs count="1">
    <xf numFmtId="0" fontId="0" fillId="0" borderId="0"/>
  </cellStyleXfs>
  <cellXfs count="6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1" fontId="0" fillId="0" borderId="0" xfId="0" applyNumberFormat="1"/>
    <xf numFmtId="3" fontId="1" fillId="0" borderId="1" xfId="0" applyNumberFormat="1" applyFont="1" applyFill="1" applyBorder="1" applyAlignment="1">
      <alignment horizontal="left" vertical="center" wrapText="1"/>
    </xf>
    <xf numFmtId="0" fontId="0" fillId="0" borderId="0" xfId="0"/>
    <xf numFmtId="0" fontId="1" fillId="0" borderId="1" xfId="0" applyFont="1" applyFill="1" applyBorder="1" applyAlignment="1">
      <alignment vertical="center" wrapText="1"/>
    </xf>
    <xf numFmtId="3" fontId="1" fillId="10" borderId="0" xfId="0" applyNumberFormat="1" applyFont="1" applyFill="1" applyBorder="1" applyAlignment="1">
      <alignment horizontal="left" vertical="center" wrapText="1"/>
    </xf>
    <xf numFmtId="0" fontId="10" fillId="0" borderId="0" xfId="0" applyFont="1" applyFill="1" applyAlignment="1">
      <alignment vertical="center"/>
    </xf>
    <xf numFmtId="164" fontId="1" fillId="0" borderId="0" xfId="0" applyNumberFormat="1" applyFont="1" applyBorder="1" applyAlignment="1">
      <alignment horizontal="left" vertical="center" wrapText="1"/>
    </xf>
    <xf numFmtId="0" fontId="9" fillId="0" borderId="0" xfId="0" applyFont="1" applyAlignment="1">
      <alignment horizontal="justify" vertical="center"/>
    </xf>
    <xf numFmtId="0" fontId="10" fillId="0" borderId="0" xfId="0" applyFont="1" applyBorder="1" applyAlignment="1">
      <alignment vertical="center"/>
    </xf>
    <xf numFmtId="0" fontId="13" fillId="0" borderId="0" xfId="0" applyFont="1" applyAlignment="1">
      <alignment horizontal="justify" vertical="center"/>
    </xf>
    <xf numFmtId="0" fontId="12" fillId="0" borderId="8" xfId="0" applyFont="1" applyBorder="1" applyAlignment="1">
      <alignment horizontal="center" vertical="center"/>
    </xf>
    <xf numFmtId="0" fontId="14" fillId="0" borderId="0" xfId="0" applyFont="1" applyAlignment="1">
      <alignment horizontal="justify" vertical="center"/>
    </xf>
    <xf numFmtId="0" fontId="10" fillId="0" borderId="0" xfId="0" applyFont="1" applyFill="1" applyBorder="1" applyAlignment="1">
      <alignment vertical="center"/>
    </xf>
    <xf numFmtId="0" fontId="15" fillId="0" borderId="1"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 fillId="0" borderId="1" xfId="0" applyFont="1" applyFill="1" applyBorder="1" applyAlignment="1">
      <alignment horizontal="justify" vertical="center"/>
    </xf>
    <xf numFmtId="0" fontId="1" fillId="10" borderId="13" xfId="0" applyFont="1" applyFill="1" applyBorder="1" applyAlignment="1">
      <alignment horizontal="left" vertical="center" wrapText="1"/>
    </xf>
    <xf numFmtId="0" fontId="1" fillId="10" borderId="0" xfId="0" applyFont="1" applyFill="1" applyBorder="1" applyAlignment="1">
      <alignment horizontal="left" vertical="center" wrapText="1"/>
    </xf>
    <xf numFmtId="0" fontId="12" fillId="0" borderId="0" xfId="0" applyFont="1" applyAlignment="1">
      <alignment horizontal="left" vertical="center"/>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8"/>
  <sheetViews>
    <sheetView tabSelected="1" zoomScale="70" zoomScaleNormal="70" workbookViewId="0">
      <pane ySplit="6" topLeftCell="A7" activePane="bottomLeft" state="frozen"/>
      <selection pane="bottomLeft" activeCell="K8" sqref="K8"/>
    </sheetView>
  </sheetViews>
  <sheetFormatPr defaultColWidth="9.109375" defaultRowHeight="14.4" x14ac:dyDescent="0.3"/>
  <cols>
    <col min="1" max="1" width="7.5546875" style="19" customWidth="1"/>
    <col min="2" max="2" width="16.44140625" style="19" customWidth="1"/>
    <col min="3" max="3" width="9.109375" style="19"/>
    <col min="4" max="4" width="12.6640625" style="19" customWidth="1"/>
    <col min="5" max="5" width="17.44140625" style="20" customWidth="1"/>
    <col min="6" max="6" width="9.109375" style="19"/>
    <col min="7" max="7" width="13.109375" style="19" customWidth="1"/>
    <col min="8" max="8" width="9.109375" style="19"/>
    <col min="9" max="9" width="9.109375" style="19" customWidth="1"/>
    <col min="10" max="10" width="20.44140625" style="19" customWidth="1"/>
    <col min="11" max="12" width="17.33203125" style="19" customWidth="1"/>
    <col min="13" max="13" width="12.44140625" style="19" customWidth="1"/>
    <col min="14" max="14" width="11" style="19" customWidth="1"/>
    <col min="15" max="15" width="10.88671875" style="19" customWidth="1"/>
    <col min="16" max="16" width="12.44140625" style="19" customWidth="1"/>
    <col min="17" max="17" width="9.6640625" style="19" customWidth="1"/>
    <col min="18" max="18" width="33.5546875" style="19" customWidth="1"/>
    <col min="19" max="19" width="22" style="19" customWidth="1"/>
    <col min="20" max="20" width="16.33203125" style="19" customWidth="1"/>
    <col min="21" max="21" width="31.6640625" style="22" customWidth="1"/>
    <col min="22" max="22" width="17.109375" style="19" customWidth="1"/>
    <col min="23" max="23" width="12.44140625" style="19" customWidth="1"/>
    <col min="24" max="24" width="12.88671875" style="19" customWidth="1"/>
    <col min="25" max="25" width="9.109375" style="19" customWidth="1"/>
    <col min="26" max="26" width="26" style="19" bestFit="1" customWidth="1"/>
    <col min="27" max="27" width="11.44140625" style="21" customWidth="1"/>
    <col min="28" max="28" width="10.5546875" style="19" customWidth="1"/>
    <col min="29" max="29" width="11.33203125" style="19" customWidth="1"/>
    <col min="30" max="30" width="10.33203125" style="1" customWidth="1"/>
    <col min="31" max="31" width="18.33203125" style="1" customWidth="1"/>
    <col min="32" max="16384" width="9.109375" style="1"/>
  </cols>
  <sheetData>
    <row r="1" spans="1:31" s="2" customFormat="1" ht="21" x14ac:dyDescent="0.3">
      <c r="A1" s="57" t="s">
        <v>114</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row>
    <row r="2" spans="1:31" s="2" customFormat="1" ht="20.25"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row>
    <row r="3" spans="1:31" s="3" customFormat="1" ht="13.2" x14ac:dyDescent="0.3">
      <c r="A3" s="58" t="s">
        <v>0</v>
      </c>
      <c r="B3" s="59"/>
      <c r="C3" s="59"/>
      <c r="D3" s="59"/>
      <c r="E3" s="59"/>
      <c r="F3" s="59"/>
      <c r="G3" s="59"/>
      <c r="H3" s="60"/>
      <c r="I3" s="61" t="s">
        <v>1</v>
      </c>
      <c r="J3" s="62"/>
      <c r="K3" s="62"/>
      <c r="L3" s="62"/>
      <c r="M3" s="62"/>
      <c r="N3" s="62"/>
      <c r="O3" s="62"/>
      <c r="P3" s="62"/>
      <c r="Q3" s="63"/>
      <c r="R3" s="64" t="s">
        <v>32</v>
      </c>
      <c r="S3" s="64"/>
      <c r="T3" s="64"/>
      <c r="U3" s="64"/>
      <c r="V3" s="65" t="s">
        <v>37</v>
      </c>
      <c r="W3" s="65"/>
      <c r="X3" s="65"/>
      <c r="Y3" s="65"/>
      <c r="Z3" s="65"/>
      <c r="AA3" s="65"/>
      <c r="AB3" s="65"/>
      <c r="AC3" s="65"/>
    </row>
    <row r="4" spans="1:31" s="2" customFormat="1" ht="13.2" x14ac:dyDescent="0.3">
      <c r="A4" s="50" t="s">
        <v>2</v>
      </c>
      <c r="B4" s="50" t="s">
        <v>3</v>
      </c>
      <c r="C4" s="50" t="s">
        <v>4</v>
      </c>
      <c r="D4" s="50" t="s">
        <v>5</v>
      </c>
      <c r="E4" s="66" t="s">
        <v>6</v>
      </c>
      <c r="F4" s="50" t="s">
        <v>7</v>
      </c>
      <c r="G4" s="50" t="s">
        <v>8</v>
      </c>
      <c r="H4" s="50" t="s">
        <v>9</v>
      </c>
      <c r="I4" s="51" t="s">
        <v>87</v>
      </c>
      <c r="J4" s="52" t="s">
        <v>59</v>
      </c>
      <c r="K4" s="53"/>
      <c r="L4" s="54"/>
      <c r="M4" s="55" t="s">
        <v>10</v>
      </c>
      <c r="N4" s="55" t="s">
        <v>11</v>
      </c>
      <c r="O4" s="55" t="s">
        <v>12</v>
      </c>
      <c r="P4" s="55" t="s">
        <v>13</v>
      </c>
      <c r="Q4" s="55" t="s">
        <v>14</v>
      </c>
      <c r="R4" s="48" t="s">
        <v>33</v>
      </c>
      <c r="S4" s="48" t="s">
        <v>34</v>
      </c>
      <c r="T4" s="48" t="s">
        <v>51</v>
      </c>
      <c r="U4" s="48" t="s">
        <v>35</v>
      </c>
      <c r="V4" s="47" t="s">
        <v>38</v>
      </c>
      <c r="W4" s="47" t="s">
        <v>39</v>
      </c>
      <c r="X4" s="47" t="s">
        <v>52</v>
      </c>
      <c r="Y4" s="47" t="s">
        <v>40</v>
      </c>
      <c r="Z4" s="47" t="s">
        <v>41</v>
      </c>
      <c r="AA4" s="47" t="s">
        <v>42</v>
      </c>
      <c r="AB4" s="47" t="s">
        <v>43</v>
      </c>
      <c r="AC4" s="47" t="s">
        <v>44</v>
      </c>
    </row>
    <row r="5" spans="1:31" s="2" customFormat="1" ht="85.5" customHeight="1" x14ac:dyDescent="0.3">
      <c r="A5" s="50"/>
      <c r="B5" s="50"/>
      <c r="C5" s="50"/>
      <c r="D5" s="50"/>
      <c r="E5" s="67"/>
      <c r="F5" s="50"/>
      <c r="G5" s="50"/>
      <c r="H5" s="50"/>
      <c r="I5" s="51"/>
      <c r="J5" s="7" t="s">
        <v>77</v>
      </c>
      <c r="K5" s="8" t="s">
        <v>78</v>
      </c>
      <c r="L5" s="8" t="s">
        <v>79</v>
      </c>
      <c r="M5" s="56"/>
      <c r="N5" s="56"/>
      <c r="O5" s="56"/>
      <c r="P5" s="56"/>
      <c r="Q5" s="56"/>
      <c r="R5" s="49"/>
      <c r="S5" s="49"/>
      <c r="T5" s="49"/>
      <c r="U5" s="49"/>
      <c r="V5" s="47"/>
      <c r="W5" s="47"/>
      <c r="X5" s="47"/>
      <c r="Y5" s="47"/>
      <c r="Z5" s="47"/>
      <c r="AA5" s="47"/>
      <c r="AB5" s="47"/>
      <c r="AC5" s="47"/>
    </row>
    <row r="6" spans="1:31" s="4" customFormat="1" ht="12.75" x14ac:dyDescent="0.2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31" s="5" customFormat="1" ht="79.2" x14ac:dyDescent="0.3">
      <c r="A7" s="36">
        <v>78</v>
      </c>
      <c r="B7" s="17" t="s">
        <v>104</v>
      </c>
      <c r="C7" s="17">
        <v>2</v>
      </c>
      <c r="D7" s="17" t="s">
        <v>105</v>
      </c>
      <c r="E7" s="26" t="s">
        <v>106</v>
      </c>
      <c r="F7" s="17" t="s">
        <v>73</v>
      </c>
      <c r="G7" s="17" t="s">
        <v>73</v>
      </c>
      <c r="H7" s="17" t="s">
        <v>73</v>
      </c>
      <c r="I7" s="17" t="s">
        <v>107</v>
      </c>
      <c r="J7" s="24">
        <f>K7+L7</f>
        <v>11250000000</v>
      </c>
      <c r="K7" s="24">
        <v>4500000000</v>
      </c>
      <c r="L7" s="24">
        <f>K7*(6/4)</f>
        <v>6750000000</v>
      </c>
      <c r="M7" s="17" t="s">
        <v>74</v>
      </c>
      <c r="N7" s="18">
        <v>43101</v>
      </c>
      <c r="O7" s="18">
        <v>43132</v>
      </c>
      <c r="P7" s="17" t="s">
        <v>81</v>
      </c>
      <c r="Q7" s="18">
        <v>44377</v>
      </c>
      <c r="R7" s="17" t="s">
        <v>108</v>
      </c>
      <c r="S7" s="17" t="s">
        <v>109</v>
      </c>
      <c r="T7" s="17" t="s">
        <v>110</v>
      </c>
      <c r="U7" s="38" t="s">
        <v>116</v>
      </c>
      <c r="V7" s="16" t="s">
        <v>75</v>
      </c>
      <c r="W7" s="16" t="s">
        <v>111</v>
      </c>
      <c r="X7" s="16" t="s">
        <v>73</v>
      </c>
      <c r="Y7" s="16" t="s">
        <v>73</v>
      </c>
      <c r="Z7" s="37" t="s">
        <v>112</v>
      </c>
      <c r="AA7" s="17" t="s">
        <v>113</v>
      </c>
      <c r="AB7" s="16" t="s">
        <v>73</v>
      </c>
      <c r="AC7" s="16" t="s">
        <v>73</v>
      </c>
    </row>
    <row r="8" spans="1:31" s="5" customFormat="1" ht="105.6" x14ac:dyDescent="0.3">
      <c r="A8" s="17">
        <v>79</v>
      </c>
      <c r="B8" s="17" t="s">
        <v>97</v>
      </c>
      <c r="C8" s="17">
        <v>2</v>
      </c>
      <c r="D8" s="17" t="s">
        <v>82</v>
      </c>
      <c r="E8" s="26" t="s">
        <v>84</v>
      </c>
      <c r="F8" s="17" t="s">
        <v>73</v>
      </c>
      <c r="G8" s="17" t="s">
        <v>73</v>
      </c>
      <c r="H8" s="17" t="s">
        <v>73</v>
      </c>
      <c r="I8" s="17" t="s">
        <v>80</v>
      </c>
      <c r="J8" s="24">
        <f>K8+L8</f>
        <v>705882352.94117641</v>
      </c>
      <c r="K8" s="24">
        <v>600000000</v>
      </c>
      <c r="L8" s="24">
        <f>K8*(15/85)</f>
        <v>105882352.94117647</v>
      </c>
      <c r="M8" s="17" t="s">
        <v>74</v>
      </c>
      <c r="N8" s="18">
        <v>43101</v>
      </c>
      <c r="O8" s="18">
        <v>43132</v>
      </c>
      <c r="P8" s="17" t="s">
        <v>81</v>
      </c>
      <c r="Q8" s="18">
        <v>43282</v>
      </c>
      <c r="R8" s="26" t="s">
        <v>98</v>
      </c>
      <c r="S8" s="26" t="s">
        <v>99</v>
      </c>
      <c r="T8" s="17" t="s">
        <v>91</v>
      </c>
      <c r="U8" s="17" t="s">
        <v>100</v>
      </c>
      <c r="V8" s="16" t="s">
        <v>75</v>
      </c>
      <c r="W8" s="16" t="s">
        <v>76</v>
      </c>
      <c r="X8" s="16" t="s">
        <v>73</v>
      </c>
      <c r="Y8" s="16" t="s">
        <v>73</v>
      </c>
      <c r="Z8" s="17" t="s">
        <v>101</v>
      </c>
      <c r="AA8" s="17" t="s">
        <v>102</v>
      </c>
      <c r="AB8" s="16" t="s">
        <v>73</v>
      </c>
      <c r="AC8" s="16" t="s">
        <v>73</v>
      </c>
    </row>
    <row r="9" spans="1:31" s="5" customFormat="1" ht="92.4" x14ac:dyDescent="0.3">
      <c r="A9" s="17">
        <v>80</v>
      </c>
      <c r="B9" s="17" t="s">
        <v>103</v>
      </c>
      <c r="C9" s="17">
        <v>2</v>
      </c>
      <c r="D9" s="17" t="s">
        <v>82</v>
      </c>
      <c r="E9" s="26" t="s">
        <v>84</v>
      </c>
      <c r="F9" s="17" t="s">
        <v>73</v>
      </c>
      <c r="G9" s="17" t="s">
        <v>73</v>
      </c>
      <c r="H9" s="17" t="s">
        <v>73</v>
      </c>
      <c r="I9" s="17" t="s">
        <v>80</v>
      </c>
      <c r="J9" s="24">
        <f>K9+L9</f>
        <v>1647058823.5294118</v>
      </c>
      <c r="K9" s="24">
        <v>1400000000</v>
      </c>
      <c r="L9" s="24">
        <f>K9*(15/85)</f>
        <v>247058823.52941179</v>
      </c>
      <c r="M9" s="17" t="s">
        <v>74</v>
      </c>
      <c r="N9" s="18">
        <v>43101</v>
      </c>
      <c r="O9" s="18">
        <v>43132</v>
      </c>
      <c r="P9" s="17" t="s">
        <v>81</v>
      </c>
      <c r="Q9" s="18">
        <v>43282</v>
      </c>
      <c r="R9" s="26" t="s">
        <v>98</v>
      </c>
      <c r="S9" s="26" t="s">
        <v>99</v>
      </c>
      <c r="T9" s="17" t="s">
        <v>92</v>
      </c>
      <c r="U9" s="17" t="s">
        <v>100</v>
      </c>
      <c r="V9" s="16" t="s">
        <v>75</v>
      </c>
      <c r="W9" s="16" t="s">
        <v>76</v>
      </c>
      <c r="X9" s="16" t="s">
        <v>73</v>
      </c>
      <c r="Y9" s="16" t="s">
        <v>73</v>
      </c>
      <c r="Z9" s="17" t="s">
        <v>101</v>
      </c>
      <c r="AA9" s="17" t="s">
        <v>102</v>
      </c>
      <c r="AB9" s="16" t="s">
        <v>73</v>
      </c>
      <c r="AC9" s="16" t="s">
        <v>73</v>
      </c>
    </row>
    <row r="10" spans="1:31" s="5" customFormat="1" ht="132" x14ac:dyDescent="0.3">
      <c r="A10" s="17">
        <v>81</v>
      </c>
      <c r="B10" s="36" t="s">
        <v>89</v>
      </c>
      <c r="C10" s="17">
        <v>2</v>
      </c>
      <c r="D10" s="17" t="s">
        <v>82</v>
      </c>
      <c r="E10" s="26" t="s">
        <v>84</v>
      </c>
      <c r="F10" s="17" t="s">
        <v>73</v>
      </c>
      <c r="G10" s="17" t="s">
        <v>73</v>
      </c>
      <c r="H10" s="17" t="s">
        <v>73</v>
      </c>
      <c r="I10" s="17" t="s">
        <v>80</v>
      </c>
      <c r="J10" s="24">
        <f>K10+L10</f>
        <v>176470588.2352941</v>
      </c>
      <c r="K10" s="24">
        <v>150000000</v>
      </c>
      <c r="L10" s="24">
        <f>K10*(15/85)</f>
        <v>26470588.235294119</v>
      </c>
      <c r="M10" s="17" t="s">
        <v>74</v>
      </c>
      <c r="N10" s="18">
        <v>43160</v>
      </c>
      <c r="O10" s="18">
        <v>43191</v>
      </c>
      <c r="P10" s="17" t="s">
        <v>81</v>
      </c>
      <c r="Q10" s="18">
        <v>43344</v>
      </c>
      <c r="R10" s="26" t="s">
        <v>115</v>
      </c>
      <c r="S10" s="26" t="s">
        <v>85</v>
      </c>
      <c r="T10" s="17" t="s">
        <v>91</v>
      </c>
      <c r="U10" s="17" t="s">
        <v>86</v>
      </c>
      <c r="V10" s="16" t="s">
        <v>75</v>
      </c>
      <c r="W10" s="16" t="s">
        <v>76</v>
      </c>
      <c r="X10" s="16" t="s">
        <v>73</v>
      </c>
      <c r="Y10" s="16" t="s">
        <v>73</v>
      </c>
      <c r="Z10" s="37" t="s">
        <v>96</v>
      </c>
      <c r="AA10" s="17" t="s">
        <v>83</v>
      </c>
      <c r="AB10" s="16" t="s">
        <v>73</v>
      </c>
      <c r="AC10" s="16" t="s">
        <v>73</v>
      </c>
    </row>
    <row r="11" spans="1:31" s="5" customFormat="1" ht="132.75" customHeight="1" x14ac:dyDescent="0.3">
      <c r="A11" s="17">
        <v>82</v>
      </c>
      <c r="B11" s="36" t="s">
        <v>90</v>
      </c>
      <c r="C11" s="17">
        <v>2</v>
      </c>
      <c r="D11" s="17" t="s">
        <v>82</v>
      </c>
      <c r="E11" s="26" t="s">
        <v>84</v>
      </c>
      <c r="F11" s="17" t="s">
        <v>73</v>
      </c>
      <c r="G11" s="17" t="s">
        <v>73</v>
      </c>
      <c r="H11" s="17" t="s">
        <v>73</v>
      </c>
      <c r="I11" s="17" t="s">
        <v>80</v>
      </c>
      <c r="J11" s="24">
        <f>K11+L11</f>
        <v>411764705.88235295</v>
      </c>
      <c r="K11" s="24">
        <v>350000000</v>
      </c>
      <c r="L11" s="24">
        <f>K11*(15/85)</f>
        <v>61764705.882352948</v>
      </c>
      <c r="M11" s="17" t="s">
        <v>74</v>
      </c>
      <c r="N11" s="18">
        <v>43160</v>
      </c>
      <c r="O11" s="18">
        <v>43191</v>
      </c>
      <c r="P11" s="17" t="s">
        <v>81</v>
      </c>
      <c r="Q11" s="18">
        <v>43344</v>
      </c>
      <c r="R11" s="26" t="s">
        <v>115</v>
      </c>
      <c r="S11" s="26" t="s">
        <v>85</v>
      </c>
      <c r="T11" s="17" t="s">
        <v>92</v>
      </c>
      <c r="U11" s="17" t="s">
        <v>86</v>
      </c>
      <c r="V11" s="16" t="s">
        <v>75</v>
      </c>
      <c r="W11" s="16" t="s">
        <v>76</v>
      </c>
      <c r="X11" s="16" t="s">
        <v>73</v>
      </c>
      <c r="Y11" s="16" t="s">
        <v>73</v>
      </c>
      <c r="Z11" s="37" t="s">
        <v>96</v>
      </c>
      <c r="AA11" s="17" t="s">
        <v>83</v>
      </c>
      <c r="AB11" s="16" t="s">
        <v>73</v>
      </c>
      <c r="AC11" s="16" t="s">
        <v>73</v>
      </c>
    </row>
    <row r="12" spans="1:31" ht="15" customHeight="1" x14ac:dyDescent="0.3">
      <c r="A12" s="39" t="s">
        <v>95</v>
      </c>
      <c r="B12" s="39"/>
      <c r="C12" s="39"/>
      <c r="D12" s="39"/>
      <c r="E12" s="39"/>
      <c r="F12" s="39"/>
      <c r="G12" s="39"/>
      <c r="H12" s="39"/>
      <c r="I12" s="39"/>
      <c r="J12" s="39"/>
      <c r="K12" s="39"/>
      <c r="L12" s="39"/>
      <c r="M12" s="39"/>
      <c r="N12" s="39"/>
      <c r="O12" s="39"/>
      <c r="P12" s="39"/>
      <c r="Q12" s="39"/>
      <c r="R12" s="39"/>
      <c r="S12" s="39"/>
      <c r="T12" s="39"/>
      <c r="U12" s="39"/>
      <c r="V12" s="39"/>
      <c r="W12" s="39"/>
      <c r="X12" s="39"/>
      <c r="Y12" s="25"/>
      <c r="Z12" s="25"/>
      <c r="AA12" s="25"/>
      <c r="AB12" s="25"/>
      <c r="AC12" s="25"/>
      <c r="AD12" s="25"/>
      <c r="AE12" s="25"/>
    </row>
    <row r="13" spans="1:31" x14ac:dyDescent="0.3">
      <c r="A13" s="40" t="s">
        <v>94</v>
      </c>
      <c r="B13" s="40"/>
      <c r="C13" s="40"/>
      <c r="D13" s="40"/>
      <c r="E13" s="40"/>
      <c r="F13" s="40"/>
      <c r="G13" s="40"/>
      <c r="H13" s="40"/>
      <c r="I13" s="40"/>
      <c r="J13" s="40"/>
      <c r="K13" s="40"/>
      <c r="L13" s="40"/>
      <c r="M13" s="40"/>
      <c r="N13" s="40"/>
      <c r="O13" s="40"/>
      <c r="P13" s="40"/>
      <c r="Q13" s="40"/>
      <c r="R13" s="40"/>
      <c r="S13" s="40"/>
      <c r="T13" s="40"/>
      <c r="U13" s="40"/>
      <c r="V13" s="40"/>
      <c r="W13" s="40"/>
      <c r="X13" s="40"/>
      <c r="Y13" s="25"/>
      <c r="Z13" s="25"/>
      <c r="AA13" s="25"/>
      <c r="AB13" s="25"/>
      <c r="AC13" s="25"/>
      <c r="AD13" s="25"/>
      <c r="AE13" s="25"/>
    </row>
    <row r="14" spans="1:31" x14ac:dyDescent="0.3">
      <c r="A14" s="40" t="s">
        <v>93</v>
      </c>
      <c r="B14" s="40"/>
      <c r="C14" s="40"/>
      <c r="D14" s="40"/>
      <c r="E14" s="40"/>
      <c r="F14" s="40"/>
      <c r="G14" s="40"/>
      <c r="H14" s="40"/>
      <c r="I14" s="40"/>
      <c r="J14" s="40"/>
      <c r="K14" s="40"/>
      <c r="L14" s="40"/>
      <c r="M14" s="40"/>
      <c r="N14" s="40"/>
      <c r="O14" s="40"/>
      <c r="P14" s="40"/>
      <c r="Q14" s="40"/>
      <c r="R14" s="40"/>
      <c r="S14" s="40"/>
      <c r="T14" s="40"/>
      <c r="U14" s="40"/>
      <c r="V14" s="40"/>
      <c r="W14" s="40"/>
      <c r="X14" s="40"/>
      <c r="Y14" s="25"/>
      <c r="Z14" s="25"/>
      <c r="AA14" s="25"/>
      <c r="AB14" s="25"/>
      <c r="AC14" s="25"/>
      <c r="AD14" s="25"/>
      <c r="AE14" s="25"/>
    </row>
    <row r="15" spans="1:31" ht="15" x14ac:dyDescent="0.25">
      <c r="A15" s="25"/>
      <c r="B15" s="25"/>
      <c r="C15" s="25"/>
      <c r="D15" s="25"/>
      <c r="E15" s="25"/>
      <c r="F15" s="25"/>
      <c r="G15" s="25"/>
      <c r="H15" s="25"/>
      <c r="I15" s="25"/>
      <c r="J15" s="28"/>
      <c r="K15" s="28"/>
      <c r="L15" s="28"/>
      <c r="M15" s="25"/>
      <c r="N15" s="25"/>
      <c r="O15" s="29"/>
      <c r="P15" s="25"/>
      <c r="Q15" s="25"/>
      <c r="R15" s="25"/>
      <c r="S15" s="25"/>
      <c r="T15" s="25"/>
      <c r="U15" s="30"/>
      <c r="V15" s="25"/>
      <c r="W15" s="25"/>
      <c r="X15" s="25"/>
      <c r="Y15" s="25"/>
      <c r="Z15" s="25"/>
      <c r="AA15" s="25"/>
      <c r="AB15" s="25"/>
      <c r="AC15" s="25"/>
      <c r="AD15" s="25"/>
      <c r="AE15" s="25"/>
    </row>
    <row r="16" spans="1:31" ht="21.75" customHeight="1" x14ac:dyDescent="0.3">
      <c r="A16" s="41" t="s">
        <v>65</v>
      </c>
      <c r="B16" s="41"/>
      <c r="C16" s="41"/>
      <c r="D16" s="41"/>
      <c r="E16" s="41"/>
      <c r="F16" s="41"/>
      <c r="G16" s="41"/>
      <c r="H16" s="25"/>
      <c r="I16" s="25"/>
      <c r="J16" s="25"/>
      <c r="K16" s="25"/>
      <c r="L16" s="25"/>
      <c r="M16" s="25"/>
      <c r="N16" s="25"/>
      <c r="O16" s="29"/>
      <c r="P16" s="25"/>
      <c r="Q16" s="25"/>
      <c r="R16" s="25"/>
      <c r="S16" s="25"/>
      <c r="T16" s="25"/>
      <c r="U16" s="30"/>
      <c r="V16" s="25"/>
      <c r="W16" s="25"/>
      <c r="X16" s="25"/>
      <c r="Y16" s="25"/>
      <c r="Z16" s="25"/>
      <c r="AA16" s="25"/>
      <c r="AB16" s="25"/>
      <c r="AC16" s="25"/>
      <c r="AD16" s="25"/>
      <c r="AE16" s="25"/>
    </row>
    <row r="17" spans="1:31" ht="36.75" customHeight="1" x14ac:dyDescent="0.3">
      <c r="A17" s="42" t="s">
        <v>88</v>
      </c>
      <c r="B17" s="42"/>
      <c r="C17" s="42"/>
      <c r="D17" s="42"/>
      <c r="E17" s="42"/>
      <c r="F17" s="42"/>
      <c r="G17" s="42"/>
      <c r="H17" s="25"/>
      <c r="I17" s="25"/>
      <c r="J17" s="25"/>
      <c r="K17" s="27"/>
      <c r="L17" s="27"/>
      <c r="M17" s="31"/>
      <c r="N17" s="25"/>
      <c r="O17" s="29"/>
      <c r="P17" s="25"/>
      <c r="Q17" s="25"/>
      <c r="R17" s="25"/>
      <c r="S17" s="25"/>
      <c r="T17" s="25"/>
      <c r="U17" s="32"/>
      <c r="V17" s="25"/>
      <c r="W17" s="25"/>
      <c r="X17" s="25"/>
      <c r="Y17" s="25"/>
      <c r="Z17" s="25"/>
      <c r="AA17" s="25"/>
      <c r="AB17" s="25"/>
      <c r="AC17" s="25"/>
      <c r="AD17" s="25"/>
      <c r="AE17" s="25"/>
    </row>
    <row r="18" spans="1:31" ht="38.25" customHeight="1" x14ac:dyDescent="0.3">
      <c r="A18" s="33" t="s">
        <v>55</v>
      </c>
      <c r="B18" s="43" t="s">
        <v>66</v>
      </c>
      <c r="C18" s="43"/>
      <c r="D18" s="43"/>
      <c r="E18" s="43"/>
      <c r="F18" s="43"/>
      <c r="G18" s="43"/>
      <c r="H18" s="25"/>
      <c r="I18" s="25"/>
      <c r="J18" s="25"/>
      <c r="K18" s="31"/>
      <c r="L18" s="31"/>
      <c r="M18" s="31"/>
      <c r="N18" s="25"/>
      <c r="O18" s="29"/>
      <c r="P18" s="25"/>
      <c r="Q18" s="25"/>
      <c r="R18" s="25"/>
      <c r="S18" s="25"/>
      <c r="T18" s="25"/>
      <c r="U18" s="32"/>
    </row>
    <row r="19" spans="1:31" ht="24.75" customHeight="1" x14ac:dyDescent="0.3">
      <c r="A19" s="33" t="s">
        <v>23</v>
      </c>
      <c r="B19" s="43" t="s">
        <v>60</v>
      </c>
      <c r="C19" s="43"/>
      <c r="D19" s="43"/>
      <c r="E19" s="43"/>
      <c r="F19" s="43"/>
      <c r="G19" s="43"/>
      <c r="H19" s="25"/>
      <c r="I19" s="25"/>
      <c r="J19" s="25"/>
      <c r="K19" s="25"/>
      <c r="L19" s="25"/>
      <c r="M19" s="25"/>
      <c r="N19" s="25"/>
      <c r="O19" s="29"/>
      <c r="P19" s="25"/>
      <c r="Q19" s="25"/>
      <c r="R19" s="25"/>
      <c r="S19" s="25"/>
      <c r="T19" s="25"/>
      <c r="U19" s="34"/>
    </row>
    <row r="20" spans="1:31" ht="22.5" customHeight="1" x14ac:dyDescent="0.3">
      <c r="A20" s="33" t="s">
        <v>54</v>
      </c>
      <c r="B20" s="43" t="s">
        <v>67</v>
      </c>
      <c r="C20" s="43"/>
      <c r="D20" s="43"/>
      <c r="E20" s="43"/>
      <c r="F20" s="43"/>
      <c r="G20" s="43"/>
      <c r="H20" s="25"/>
      <c r="I20" s="25"/>
      <c r="J20" s="25"/>
      <c r="K20" s="25"/>
      <c r="L20" s="35"/>
      <c r="M20" s="25"/>
      <c r="N20" s="25"/>
      <c r="O20" s="29"/>
      <c r="P20" s="25"/>
      <c r="Q20" s="25"/>
      <c r="R20" s="25"/>
      <c r="S20" s="25"/>
      <c r="T20" s="25"/>
      <c r="U20" s="34"/>
    </row>
    <row r="21" spans="1:31" ht="24.75" customHeight="1" x14ac:dyDescent="0.3">
      <c r="A21" s="33" t="s">
        <v>27</v>
      </c>
      <c r="B21" s="43" t="s">
        <v>61</v>
      </c>
      <c r="C21" s="43"/>
      <c r="D21" s="43"/>
      <c r="E21" s="43"/>
      <c r="F21" s="43"/>
      <c r="G21" s="43"/>
      <c r="H21" s="25"/>
      <c r="I21" s="25"/>
      <c r="J21" s="25"/>
      <c r="K21" s="25"/>
      <c r="L21" s="25"/>
      <c r="M21" s="25"/>
      <c r="N21" s="25"/>
      <c r="O21" s="29"/>
      <c r="P21" s="25"/>
      <c r="Q21" s="25"/>
      <c r="R21" s="25"/>
      <c r="S21" s="25"/>
      <c r="T21" s="25"/>
      <c r="U21" s="34"/>
    </row>
    <row r="22" spans="1:31" ht="32.25" customHeight="1" x14ac:dyDescent="0.3">
      <c r="A22" s="33" t="s">
        <v>62</v>
      </c>
      <c r="B22" s="44" t="s">
        <v>63</v>
      </c>
      <c r="C22" s="45"/>
      <c r="D22" s="45"/>
      <c r="E22" s="45"/>
      <c r="F22" s="45"/>
      <c r="G22" s="46"/>
      <c r="H22" s="25"/>
      <c r="I22" s="25"/>
      <c r="J22" s="25"/>
      <c r="K22" s="25"/>
      <c r="L22" s="25"/>
      <c r="M22" s="25"/>
      <c r="N22" s="25"/>
      <c r="O22" s="31"/>
      <c r="P22" s="25"/>
      <c r="Q22" s="25"/>
      <c r="R22" s="25"/>
      <c r="S22" s="25"/>
      <c r="T22" s="25"/>
      <c r="U22" s="25"/>
    </row>
    <row r="23" spans="1:31" ht="27.75" customHeight="1" x14ac:dyDescent="0.3">
      <c r="A23" s="33" t="s">
        <v>30</v>
      </c>
      <c r="B23" s="43" t="s">
        <v>69</v>
      </c>
      <c r="C23" s="43"/>
      <c r="D23" s="43"/>
      <c r="E23" s="43"/>
      <c r="F23" s="43"/>
      <c r="G23" s="43"/>
      <c r="H23" s="25"/>
      <c r="I23" s="25"/>
      <c r="J23" s="25"/>
      <c r="K23" s="25"/>
      <c r="L23" s="25"/>
      <c r="M23" s="25"/>
      <c r="N23" s="25"/>
      <c r="O23" s="25"/>
      <c r="P23" s="25"/>
      <c r="Q23" s="25"/>
      <c r="R23" s="25"/>
      <c r="S23" s="25"/>
      <c r="T23" s="25"/>
      <c r="U23" s="25"/>
    </row>
    <row r="24" spans="1:31" ht="39" customHeight="1" x14ac:dyDescent="0.3">
      <c r="A24" s="33" t="s">
        <v>36</v>
      </c>
      <c r="B24" s="43" t="s">
        <v>68</v>
      </c>
      <c r="C24" s="43"/>
      <c r="D24" s="43"/>
      <c r="E24" s="43"/>
      <c r="F24" s="43"/>
      <c r="G24" s="43"/>
      <c r="H24" s="25"/>
      <c r="I24" s="25"/>
      <c r="J24" s="25"/>
      <c r="K24" s="25"/>
      <c r="L24" s="25"/>
      <c r="M24" s="25"/>
      <c r="N24" s="25"/>
      <c r="O24" s="25"/>
      <c r="P24" s="25"/>
      <c r="Q24" s="25"/>
      <c r="R24" s="25"/>
      <c r="S24" s="25"/>
      <c r="T24" s="25"/>
      <c r="U24" s="25"/>
    </row>
    <row r="25" spans="1:31" ht="27" customHeight="1" x14ac:dyDescent="0.3">
      <c r="A25" s="33" t="s">
        <v>57</v>
      </c>
      <c r="B25" s="43" t="s">
        <v>64</v>
      </c>
      <c r="C25" s="43"/>
      <c r="D25" s="43"/>
      <c r="E25" s="43"/>
      <c r="F25" s="43"/>
      <c r="G25" s="43"/>
      <c r="H25" s="25"/>
      <c r="I25" s="25"/>
      <c r="J25" s="25"/>
      <c r="K25" s="25"/>
      <c r="L25" s="25"/>
      <c r="M25" s="25"/>
      <c r="N25" s="25"/>
      <c r="O25" s="25"/>
      <c r="P25" s="25"/>
      <c r="Q25" s="25"/>
      <c r="R25" s="25"/>
      <c r="S25" s="25"/>
      <c r="T25" s="25"/>
      <c r="U25" s="25"/>
    </row>
    <row r="26" spans="1:31" ht="32.25" customHeight="1" x14ac:dyDescent="0.3">
      <c r="A26" s="33" t="s">
        <v>46</v>
      </c>
      <c r="B26" s="43" t="s">
        <v>70</v>
      </c>
      <c r="C26" s="43"/>
      <c r="D26" s="43"/>
      <c r="E26" s="43"/>
      <c r="F26" s="43"/>
      <c r="G26" s="43"/>
      <c r="H26" s="25"/>
      <c r="I26" s="25"/>
      <c r="J26" s="25"/>
      <c r="K26" s="25"/>
      <c r="L26" s="25"/>
      <c r="M26" s="25"/>
      <c r="N26" s="25"/>
      <c r="O26" s="25"/>
      <c r="P26" s="25"/>
      <c r="Q26" s="25"/>
      <c r="R26" s="25"/>
      <c r="S26" s="25"/>
      <c r="T26" s="25"/>
      <c r="U26" s="25"/>
    </row>
    <row r="27" spans="1:31" ht="24.75" customHeight="1" x14ac:dyDescent="0.3">
      <c r="A27" s="33" t="s">
        <v>53</v>
      </c>
      <c r="B27" s="43" t="s">
        <v>71</v>
      </c>
      <c r="C27" s="43"/>
      <c r="D27" s="43"/>
      <c r="E27" s="43"/>
      <c r="F27" s="43"/>
      <c r="G27" s="43"/>
      <c r="H27" s="25"/>
      <c r="I27" s="25"/>
      <c r="J27" s="25"/>
      <c r="K27" s="25"/>
      <c r="L27" s="25"/>
      <c r="M27" s="25"/>
      <c r="N27" s="25"/>
      <c r="O27" s="25"/>
      <c r="P27" s="25"/>
      <c r="Q27" s="25"/>
      <c r="R27" s="25"/>
      <c r="S27" s="25"/>
      <c r="T27" s="25"/>
      <c r="U27" s="25"/>
    </row>
    <row r="28" spans="1:31" ht="24" customHeight="1" x14ac:dyDescent="0.3">
      <c r="A28" s="33" t="s">
        <v>58</v>
      </c>
      <c r="B28" s="43" t="s">
        <v>72</v>
      </c>
      <c r="C28" s="43"/>
      <c r="D28" s="43"/>
      <c r="E28" s="43"/>
      <c r="F28" s="43"/>
      <c r="G28" s="43"/>
      <c r="H28" s="25"/>
      <c r="I28" s="25"/>
      <c r="J28" s="25"/>
      <c r="K28" s="25"/>
      <c r="L28" s="25"/>
      <c r="M28" s="25"/>
      <c r="N28" s="25"/>
      <c r="O28" s="25"/>
      <c r="P28" s="25"/>
      <c r="Q28" s="25"/>
      <c r="R28" s="25"/>
      <c r="S28" s="25"/>
      <c r="T28" s="25"/>
      <c r="U28" s="25"/>
    </row>
  </sheetData>
  <autoFilter ref="A6:AE11">
    <sortState ref="A7:AE28">
      <sortCondition ref="E6:E28"/>
    </sortState>
  </autoFilter>
  <sortState ref="A1:AC51">
    <sortCondition ref="E6:E29" customList="1,2,3,4,5,6,7,8,9,10,11,12"/>
  </sortState>
  <mergeCells count="48">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B28:G28"/>
    <mergeCell ref="B22:G22"/>
    <mergeCell ref="B23:G23"/>
    <mergeCell ref="B24:G24"/>
    <mergeCell ref="B25:G25"/>
    <mergeCell ref="B26:G26"/>
    <mergeCell ref="B18:G18"/>
    <mergeCell ref="B19:G19"/>
    <mergeCell ref="B20:G20"/>
    <mergeCell ref="B21:G21"/>
    <mergeCell ref="B27:G27"/>
    <mergeCell ref="A12:X12"/>
    <mergeCell ref="A13:X13"/>
    <mergeCell ref="A14:X14"/>
    <mergeCell ref="A16:G16"/>
    <mergeCell ref="A17:G17"/>
  </mergeCells>
  <pageMargins left="0.23622047244094491" right="0.23622047244094491" top="0.74803149606299213" bottom="0.74803149606299213" header="0.31496062992125984" footer="0.31496062992125984"/>
  <pageSetup paperSize="8"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1:G13"/>
  <sheetViews>
    <sheetView workbookViewId="0">
      <selection activeCell="G16" sqref="G16"/>
    </sheetView>
  </sheetViews>
  <sheetFormatPr defaultRowHeight="14.4" x14ac:dyDescent="0.3"/>
  <cols>
    <col min="6" max="6" width="16.88671875" customWidth="1"/>
  </cols>
  <sheetData>
    <row r="11" spans="6:7" x14ac:dyDescent="0.25">
      <c r="F11" s="23">
        <v>1452941176.4705882</v>
      </c>
      <c r="G11">
        <f>F11/F13*100</f>
        <v>67.302452316076312</v>
      </c>
    </row>
    <row r="12" spans="6:7" x14ac:dyDescent="0.25">
      <c r="F12" s="23">
        <v>705882352.94117606</v>
      </c>
      <c r="G12">
        <f>F12/F13*G13</f>
        <v>32.697547683923695</v>
      </c>
    </row>
    <row r="13" spans="6:7" x14ac:dyDescent="0.25">
      <c r="F13" s="23">
        <f>SUM(F11:F12)</f>
        <v>2158823529.4117641</v>
      </c>
      <c r="G13">
        <v>100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HMG 2018 - 20. 11. 2017</vt: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Ledlová Barbora</cp:lastModifiedBy>
  <cp:lastPrinted>2016-05-06T10:35:56Z</cp:lastPrinted>
  <dcterms:created xsi:type="dcterms:W3CDTF">2015-02-18T14:34:44Z</dcterms:created>
  <dcterms:modified xsi:type="dcterms:W3CDTF">2018-01-10T15:05:20Z</dcterms:modified>
</cp:coreProperties>
</file>